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KTY\ZKP180006_ZS_Sokolov_Satny\PROJEKT\DPS\EXPORT\"/>
    </mc:Choice>
  </mc:AlternateContent>
  <bookViews>
    <workbookView xWindow="0" yWindow="0" windowWidth="16380" windowHeight="8190" tabRatio="500"/>
  </bookViews>
  <sheets>
    <sheet name="List1" sheetId="1" r:id="rId1"/>
  </sheets>
  <definedNames>
    <definedName name="_xlnm.Print_Titles" localSheetId="0">List1!$19:$21</definedName>
    <definedName name="_xlnm.Print_Area" localSheetId="0">List1!$A$1:$I$52</definedName>
    <definedName name="Print_Area_0" localSheetId="0">List1!$A$1:$I$52</definedName>
    <definedName name="Print_Area_0_0" localSheetId="0">List1!$A$1:$I$52</definedName>
    <definedName name="Print_Area_0_0_0" localSheetId="0">List1!$A$1:$I$52</definedName>
    <definedName name="Print_Area_0_0_0_0" localSheetId="0">List1!$A$1:$I$52</definedName>
    <definedName name="Print_Area_0_0_0_0_0" localSheetId="0">List1!$A$1:$I$52</definedName>
    <definedName name="Print_Area_0_0_0_0_0_0" localSheetId="0">List1!$A$1:$I$52</definedName>
    <definedName name="Print_Area_0_0_0_0_0_0_0" localSheetId="0">List1!$A$1:$I$21</definedName>
    <definedName name="Print_Titles_0" localSheetId="0">List1!$19:$21</definedName>
    <definedName name="Print_Titles_0_0" localSheetId="0">List1!$19:$21</definedName>
    <definedName name="Print_Titles_0_0_0" localSheetId="0">List1!$19:$21</definedName>
    <definedName name="Print_Titles_0_0_0_0" localSheetId="0">List1!$19:$21</definedName>
    <definedName name="Print_Titles_0_0_0_0_0" localSheetId="0">List1!$19:$21</definedName>
    <definedName name="Print_Titles_0_0_0_0_0_0" localSheetId="0">List1!$19:$21</definedName>
    <definedName name="Print_Titles_0_0_0_0_0_0_0" localSheetId="0">List1!$19:$21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5" i="1" l="1"/>
  <c r="H26" i="1"/>
  <c r="H27" i="1"/>
  <c r="H28" i="1"/>
  <c r="H29" i="1"/>
  <c r="H31" i="1"/>
  <c r="H32" i="1"/>
  <c r="H33" i="1"/>
  <c r="H34" i="1"/>
  <c r="H35" i="1"/>
  <c r="H36" i="1"/>
  <c r="H37" i="1"/>
  <c r="H39" i="1"/>
  <c r="H40" i="1"/>
  <c r="H41" i="1"/>
  <c r="H42" i="1"/>
  <c r="H44" i="1"/>
  <c r="H45" i="1"/>
  <c r="H46" i="1"/>
  <c r="H47" i="1"/>
  <c r="H48" i="1"/>
  <c r="H49" i="1"/>
  <c r="H50" i="1"/>
  <c r="H51" i="1"/>
  <c r="I25" i="1"/>
  <c r="I26" i="1"/>
  <c r="I27" i="1"/>
  <c r="I28" i="1"/>
  <c r="I29" i="1"/>
  <c r="I31" i="1"/>
  <c r="I32" i="1"/>
  <c r="I33" i="1"/>
  <c r="I34" i="1"/>
  <c r="I35" i="1"/>
  <c r="I36" i="1"/>
  <c r="I37" i="1"/>
  <c r="I39" i="1"/>
  <c r="I40" i="1"/>
  <c r="I41" i="1"/>
  <c r="I42" i="1"/>
  <c r="I44" i="1"/>
  <c r="I45" i="1"/>
  <c r="I46" i="1"/>
  <c r="I47" i="1"/>
  <c r="I48" i="1"/>
  <c r="I49" i="1"/>
  <c r="I50" i="1"/>
  <c r="I51" i="1"/>
  <c r="E41" i="1"/>
  <c r="E42" i="1" s="1"/>
  <c r="E36" i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E30" i="1"/>
  <c r="H30" i="1" s="1"/>
  <c r="I24" i="1"/>
  <c r="H24" i="1"/>
  <c r="I30" i="1" l="1"/>
  <c r="A45" i="1"/>
  <c r="A46" i="1" s="1"/>
  <c r="A47" i="1" s="1"/>
  <c r="A48" i="1" s="1"/>
  <c r="A49" i="1" s="1"/>
  <c r="A50" i="1" s="1"/>
  <c r="A51" i="1" s="1"/>
  <c r="A40" i="1"/>
  <c r="A41" i="1" s="1"/>
  <c r="A42" i="1" s="1"/>
  <c r="H52" i="1"/>
  <c r="B13" i="1"/>
  <c r="I52" i="1" l="1"/>
  <c r="I13" i="1" s="1"/>
  <c r="H13" i="1"/>
  <c r="I14" i="1" l="1"/>
  <c r="H14" i="1"/>
  <c r="H15" i="1" l="1"/>
</calcChain>
</file>

<file path=xl/sharedStrings.xml><?xml version="1.0" encoding="utf-8"?>
<sst xmlns="http://schemas.openxmlformats.org/spreadsheetml/2006/main" count="95" uniqueCount="66">
  <si>
    <t>Název akce:</t>
  </si>
  <si>
    <t>#</t>
  </si>
  <si>
    <t>Popis</t>
  </si>
  <si>
    <t>materiál</t>
  </si>
  <si>
    <t>montáž</t>
  </si>
  <si>
    <t>Součet bez DPH</t>
  </si>
  <si>
    <t>Celkem bez DPH</t>
  </si>
  <si>
    <t>Poznámky:</t>
  </si>
  <si>
    <t>Slaboproud</t>
  </si>
  <si>
    <t>Referenční typ</t>
  </si>
  <si>
    <t>m.j.</t>
  </si>
  <si>
    <t>počet</t>
  </si>
  <si>
    <t>materiál / m.j.</t>
  </si>
  <si>
    <t>montáž / m.j.</t>
  </si>
  <si>
    <t>ks</t>
  </si>
  <si>
    <t>TRASY</t>
  </si>
  <si>
    <t>m</t>
  </si>
  <si>
    <t>OSTATNÍ NÁKLADY</t>
  </si>
  <si>
    <t>Drobný a nespecifikovaný.</t>
  </si>
  <si>
    <t>kpl</t>
  </si>
  <si>
    <t>Konektory a propojovací kabely.</t>
  </si>
  <si>
    <t>Spojovací a upevňovací materiál.</t>
  </si>
  <si>
    <t>Oživení a konfigurace systému.</t>
  </si>
  <si>
    <t>Dokumentace skutečného stavu.</t>
  </si>
  <si>
    <t>Výchozí revize a protokol.</t>
  </si>
  <si>
    <t>Režijní náklady, doprava materiálu.</t>
  </si>
  <si>
    <t>EPS</t>
  </si>
  <si>
    <t>Optický hlásič</t>
  </si>
  <si>
    <t>55000-620APO</t>
  </si>
  <si>
    <t>Patice s izolátorem k hlásičům</t>
  </si>
  <si>
    <t>Požární tlačítko</t>
  </si>
  <si>
    <t>SA5900-908APO</t>
  </si>
  <si>
    <t>B01400-00</t>
  </si>
  <si>
    <t>Základní deska zdroje</t>
  </si>
  <si>
    <t>F20001-03</t>
  </si>
  <si>
    <t>Skříň, 490 x 540 x 158 mm (V x Š x H), pro 3 linkové karty, max. 2 AKU 18 Ah</t>
  </si>
  <si>
    <t>Deska se dvěma kruhovými linkami</t>
  </si>
  <si>
    <t>B01267-00</t>
  </si>
  <si>
    <t>AKU GP-12/17Ah</t>
  </si>
  <si>
    <t>AKU 12V, 17Ah</t>
  </si>
  <si>
    <t>Opticko - teplotní hlásič</t>
  </si>
  <si>
    <t>55000-885APO</t>
  </si>
  <si>
    <t>45681-331APO</t>
  </si>
  <si>
    <t>Patice s integrovanou sirénou a majákem</t>
  </si>
  <si>
    <t>45681-284APO</t>
  </si>
  <si>
    <t>3-kanálová vstupní/výstupní jednotka s izolátorem, včetně krabičky</t>
  </si>
  <si>
    <t>55000-588APO</t>
  </si>
  <si>
    <t>53832-070APO</t>
  </si>
  <si>
    <t>Paralelní indikátor pro podhledové hlásiče</t>
  </si>
  <si>
    <t>BF362-5A/24V</t>
  </si>
  <si>
    <t>Spínaný zdroj 24V/5A, certifikovaný dle EN54-4, plechový kryt, místo pro 2x18Ah AKU</t>
  </si>
  <si>
    <t>Zimní stadion, Stavební úpravy šaten 1.ETAPA</t>
  </si>
  <si>
    <t>Jan Beran</t>
  </si>
  <si>
    <t>TECHNOLOGIE</t>
  </si>
  <si>
    <t>Elektroinstalační krabice v uzavřeném provedení požárně odolná</t>
  </si>
  <si>
    <t>8135 PO</t>
  </si>
  <si>
    <t>EF 180S 3x1.5</t>
  </si>
  <si>
    <t>JE-H(St)H 2x2x0.8</t>
  </si>
  <si>
    <t>Kabel JE-H(St)H 2x2x0.8</t>
  </si>
  <si>
    <t>Kabel ohniodolný 180S 3x1.5</t>
  </si>
  <si>
    <t>Ohebná elektroinstalační trubka, průměr 23, samozhášivá</t>
  </si>
  <si>
    <t>Kabelová příchytka s požární odolností</t>
  </si>
  <si>
    <t>Zednické práce, průrazy, drážkování</t>
  </si>
  <si>
    <t>ZS Sokolov</t>
  </si>
  <si>
    <t>Mezisoučet EPS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</si>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</sst>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1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9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0" fontId="0" fillId="2" borderId="10" xfId="0" applyFont="1" applyFill="1" applyBorder="1"/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 vertical="center" indent="1"/>
    </xf>
    <xf numFmtId="164" fontId="2" fillId="2" borderId="7" xfId="0" applyNumberFormat="1" applyFont="1" applyFill="1" applyBorder="1" applyAlignment="1">
      <alignment horizontal="right" vertical="center" indent="1"/>
    </xf>
    <xf numFmtId="0" fontId="0" fillId="0" borderId="14" xfId="0" applyFont="1" applyBorder="1"/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right" vertical="center" indent="1"/>
    </xf>
    <xf numFmtId="0" fontId="8" fillId="0" borderId="0" xfId="0" applyFont="1"/>
    <xf numFmtId="0" fontId="0" fillId="0" borderId="0" xfId="0" applyFont="1"/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164" fontId="5" fillId="2" borderId="18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0" fillId="0" borderId="4" xfId="0" applyBorder="1"/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0" fontId="10" fillId="0" borderId="2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4" fontId="8" fillId="0" borderId="21" xfId="0" applyNumberFormat="1" applyFont="1" applyBorder="1" applyAlignment="1">
      <alignment horizontal="right" vertical="center" indent="1"/>
    </xf>
    <xf numFmtId="0" fontId="9" fillId="0" borderId="22" xfId="0" applyFont="1" applyBorder="1"/>
    <xf numFmtId="0" fontId="0" fillId="0" borderId="23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164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right" vertical="center" indent="1"/>
    </xf>
    <xf numFmtId="0" fontId="9" fillId="0" borderId="24" xfId="0" applyFont="1" applyBorder="1" applyAlignment="1">
      <alignment horizontal="right" vertical="center" indent="1"/>
    </xf>
    <xf numFmtId="0" fontId="8" fillId="0" borderId="25" xfId="0" applyFont="1" applyBorder="1"/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 indent="1"/>
    </xf>
    <xf numFmtId="0" fontId="0" fillId="0" borderId="0" xfId="0" applyFont="1" applyBorder="1" applyAlignment="1">
      <alignment horizontal="right" vertical="center" indent="1"/>
    </xf>
    <xf numFmtId="0" fontId="8" fillId="0" borderId="26" xfId="0" applyFont="1" applyBorder="1" applyAlignment="1">
      <alignment horizontal="right" vertical="center" indent="1"/>
    </xf>
    <xf numFmtId="164" fontId="8" fillId="0" borderId="27" xfId="0" applyNumberFormat="1" applyFont="1" applyBorder="1" applyAlignment="1">
      <alignment horizontal="right" vertical="center" indent="1"/>
    </xf>
    <xf numFmtId="0" fontId="0" fillId="4" borderId="0" xfId="0" applyFill="1"/>
    <xf numFmtId="0" fontId="0" fillId="5" borderId="4" xfId="0" applyFill="1" applyBorder="1" applyAlignment="1">
      <alignment horizontal="center"/>
    </xf>
    <xf numFmtId="0" fontId="0" fillId="5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 wrapText="1"/>
    </xf>
    <xf numFmtId="0" fontId="0" fillId="5" borderId="20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8" xfId="0" applyFont="1" applyFill="1" applyBorder="1" applyAlignment="1">
      <alignment horizontal="left" vertical="center" wrapText="1" indent="1"/>
    </xf>
    <xf numFmtId="0" fontId="0" fillId="5" borderId="20" xfId="0" applyFont="1" applyFill="1" applyBorder="1" applyAlignment="1">
      <alignment horizontal="left" vertical="center" wrapText="1" indent="1"/>
    </xf>
    <xf numFmtId="0" fontId="0" fillId="0" borderId="8" xfId="0" applyFont="1" applyBorder="1" applyAlignment="1">
      <alignment horizontal="left" vertical="center" wrapText="1" indent="1"/>
    </xf>
    <xf numFmtId="0" fontId="8" fillId="0" borderId="21" xfId="0" applyFont="1" applyBorder="1" applyAlignment="1">
      <alignment horizontal="left" vertical="center" wrapText="1" indent="1"/>
    </xf>
    <xf numFmtId="0" fontId="0" fillId="0" borderId="20" xfId="0" applyFont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2"/>
    </xf>
    <xf numFmtId="164" fontId="0" fillId="0" borderId="9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1"/>
    </xf>
    <xf numFmtId="164" fontId="0" fillId="5" borderId="9" xfId="0" applyNumberFormat="1" applyFill="1" applyBorder="1" applyAlignment="1">
      <alignment horizontal="right" vertical="center" indent="1"/>
    </xf>
    <xf numFmtId="164" fontId="0" fillId="5" borderId="20" xfId="0" applyNumberFormat="1" applyFill="1" applyBorder="1" applyAlignment="1">
      <alignment horizontal="right" vertical="center" indent="1"/>
    </xf>
    <xf numFmtId="164" fontId="0" fillId="0" borderId="20" xfId="0" applyNumberFormat="1" applyBorder="1" applyAlignment="1">
      <alignment horizontal="right" vertical="center" indent="1"/>
    </xf>
    <xf numFmtId="164" fontId="0" fillId="0" borderId="21" xfId="0" applyNumberFormat="1" applyBorder="1" applyAlignment="1">
      <alignment horizontal="right" vertical="center" indent="1"/>
    </xf>
    <xf numFmtId="164" fontId="5" fillId="2" borderId="12" xfId="0" applyNumberFormat="1" applyFont="1" applyFill="1" applyBorder="1" applyAlignment="1">
      <alignment horizontal="right" vertical="center" indent="2"/>
    </xf>
    <xf numFmtId="164" fontId="5" fillId="2" borderId="13" xfId="0" applyNumberFormat="1" applyFont="1" applyFill="1" applyBorder="1" applyAlignment="1">
      <alignment horizontal="right" vertical="center" indent="1"/>
    </xf>
    <xf numFmtId="14" fontId="4" fillId="3" borderId="0" xfId="0" applyNumberFormat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164" fontId="6" fillId="0" borderId="16" xfId="0" applyNumberFormat="1" applyFont="1" applyBorder="1" applyAlignment="1">
      <alignment horizontal="right" vertical="center" inden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D27E2B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554760</xdr:colOff>
      <xdr:row>0</xdr:row>
      <xdr:rowOff>47520</xdr:rowOff>
    </xdr:from>
    <xdr:to>
      <xdr:col>8</xdr:col>
      <xdr:colOff>865440</xdr:colOff>
      <xdr:row>2</xdr:row>
      <xdr:rowOff>90720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267640" y="47520"/>
          <a:ext cx="2639160" cy="393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52"/>
  <sheetViews>
    <sheetView tabSelected="1" view="pageBreakPreview" topLeftCell="A4" zoomScaleNormal="100" workbookViewId="0">
      <selection activeCell="E30" sqref="E30"/>
    </sheetView>
  </sheetViews>
  <sheetFormatPr defaultRowHeight="15" x14ac:dyDescent="0.25"/>
  <cols>
    <col min="1" max="1" width="10.7109375" customWidth="1"/>
    <col min="2" max="2" width="57.42578125" style="1" customWidth="1"/>
    <col min="3" max="3" width="20.42578125" style="2" customWidth="1"/>
    <col min="4" max="4" width="9" style="3" customWidth="1"/>
    <col min="5" max="5" width="10.5703125" style="3" customWidth="1"/>
    <col min="6" max="6" width="18.28515625" style="4" customWidth="1"/>
    <col min="7" max="7" width="17.28515625" style="4" customWidth="1"/>
    <col min="8" max="8" width="15.7109375" style="5" customWidth="1"/>
    <col min="9" max="9" width="16.85546875" style="5" customWidth="1"/>
    <col min="10" max="1023" width="8.7109375" customWidth="1"/>
  </cols>
  <sheetData>
    <row r="4" spans="1:10" ht="23.25" x14ac:dyDescent="0.35">
      <c r="A4" s="98" t="s">
        <v>65</v>
      </c>
      <c r="B4" s="98"/>
      <c r="C4" s="98"/>
      <c r="D4" s="98"/>
      <c r="E4" s="98"/>
      <c r="F4" s="98"/>
      <c r="G4" s="98"/>
      <c r="H4" s="98"/>
      <c r="I4" s="98"/>
    </row>
    <row r="6" spans="1:10" ht="13.9" customHeight="1" x14ac:dyDescent="0.25">
      <c r="A6" s="99" t="s">
        <v>0</v>
      </c>
      <c r="B6" s="99"/>
      <c r="C6" s="99"/>
      <c r="D6" s="99"/>
      <c r="E6" s="99"/>
      <c r="F6" s="99"/>
      <c r="G6" s="99"/>
      <c r="H6" s="99"/>
      <c r="I6" s="99"/>
    </row>
    <row r="7" spans="1:10" ht="18.75" x14ac:dyDescent="0.25">
      <c r="A7" s="100"/>
      <c r="B7" s="100"/>
      <c r="C7" s="100"/>
      <c r="D7" s="100"/>
      <c r="E7" s="100"/>
      <c r="F7" s="100"/>
      <c r="G7" s="100"/>
      <c r="H7" s="100"/>
      <c r="I7" s="100"/>
    </row>
    <row r="8" spans="1:10" ht="18.75" customHeight="1" x14ac:dyDescent="0.3">
      <c r="A8" s="101" t="s">
        <v>51</v>
      </c>
      <c r="B8" s="101"/>
      <c r="C8" s="101"/>
      <c r="D8" s="101"/>
      <c r="E8" s="101"/>
      <c r="F8" s="101"/>
      <c r="G8" s="101"/>
      <c r="H8" s="101"/>
      <c r="I8" s="101"/>
      <c r="J8" s="6"/>
    </row>
    <row r="9" spans="1:10" ht="18.75" x14ac:dyDescent="0.25">
      <c r="A9" s="100"/>
      <c r="B9" s="100"/>
      <c r="C9" s="100"/>
      <c r="D9" s="100"/>
      <c r="E9" s="100"/>
      <c r="F9" s="100"/>
      <c r="G9" s="100"/>
      <c r="H9" s="100"/>
      <c r="I9" s="100"/>
    </row>
    <row r="10" spans="1:10" s="9" customFormat="1" ht="17.45" customHeight="1" x14ac:dyDescent="0.25">
      <c r="A10" s="93">
        <v>43168</v>
      </c>
      <c r="B10" s="94"/>
      <c r="C10" s="7"/>
      <c r="D10" s="8"/>
      <c r="E10" s="8"/>
      <c r="F10" s="8"/>
      <c r="G10" s="95" t="s">
        <v>52</v>
      </c>
      <c r="H10" s="95"/>
      <c r="I10" s="95"/>
    </row>
    <row r="11" spans="1:10" s="9" customFormat="1" ht="18.75" x14ac:dyDescent="0.25">
      <c r="A11" s="10"/>
      <c r="B11" s="10"/>
      <c r="C11" s="10"/>
      <c r="D11" s="10"/>
      <c r="E11" s="10"/>
      <c r="F11" s="10"/>
      <c r="G11" s="10"/>
      <c r="H11" s="10"/>
      <c r="I11" s="10"/>
    </row>
    <row r="12" spans="1:10" x14ac:dyDescent="0.25">
      <c r="A12" s="11" t="s">
        <v>1</v>
      </c>
      <c r="B12" s="12" t="s">
        <v>2</v>
      </c>
      <c r="C12" s="12"/>
      <c r="D12" s="13"/>
      <c r="E12" s="13"/>
      <c r="F12" s="14"/>
      <c r="G12" s="14"/>
      <c r="H12" s="13" t="s">
        <v>3</v>
      </c>
      <c r="I12" s="15" t="s">
        <v>4</v>
      </c>
    </row>
    <row r="13" spans="1:10" x14ac:dyDescent="0.25">
      <c r="A13" s="16">
        <v>1</v>
      </c>
      <c r="B13" s="17" t="str">
        <f>B22</f>
        <v>EPS</v>
      </c>
      <c r="C13" s="18"/>
      <c r="D13" s="19"/>
      <c r="E13" s="19"/>
      <c r="F13" s="20"/>
      <c r="G13" s="21"/>
      <c r="H13" s="84">
        <f>H52</f>
        <v>0</v>
      </c>
      <c r="I13" s="46">
        <f>I52</f>
        <v>0</v>
      </c>
    </row>
    <row r="14" spans="1:10" x14ac:dyDescent="0.25">
      <c r="A14" s="23"/>
      <c r="B14" s="24" t="s">
        <v>5</v>
      </c>
      <c r="C14" s="25"/>
      <c r="D14" s="26"/>
      <c r="E14" s="27"/>
      <c r="F14" s="28"/>
      <c r="G14" s="29"/>
      <c r="H14" s="91">
        <f>SUM(H13:H13)</f>
        <v>0</v>
      </c>
      <c r="I14" s="92">
        <f>SUM(I13:I13)</f>
        <v>0</v>
      </c>
    </row>
    <row r="15" spans="1:10" x14ac:dyDescent="0.25">
      <c r="A15" s="30"/>
      <c r="B15" s="31" t="s">
        <v>6</v>
      </c>
      <c r="C15" s="32"/>
      <c r="D15" s="33"/>
      <c r="E15" s="33"/>
      <c r="F15" s="34"/>
      <c r="G15" s="34"/>
      <c r="H15" s="96">
        <f>SUM(H14:I14)</f>
        <v>0</v>
      </c>
      <c r="I15" s="96"/>
    </row>
    <row r="17" spans="1:14" x14ac:dyDescent="0.25">
      <c r="A17" s="35" t="s">
        <v>7</v>
      </c>
    </row>
    <row r="18" spans="1:14" x14ac:dyDescent="0.25">
      <c r="A18" s="97"/>
      <c r="B18" s="97"/>
      <c r="C18" s="97"/>
      <c r="D18" s="97"/>
      <c r="E18" s="97"/>
      <c r="F18" s="97"/>
      <c r="G18" s="97"/>
      <c r="H18" s="97"/>
      <c r="I18" s="97"/>
    </row>
    <row r="19" spans="1:14" ht="18.75" x14ac:dyDescent="0.3">
      <c r="A19" s="56" t="s">
        <v>8</v>
      </c>
      <c r="B19" s="57"/>
      <c r="C19" s="58"/>
      <c r="D19" s="59"/>
      <c r="E19" s="59"/>
      <c r="F19" s="60"/>
      <c r="G19" s="60"/>
      <c r="H19" s="61"/>
      <c r="I19" s="62" t="s">
        <v>63</v>
      </c>
    </row>
    <row r="20" spans="1:14" s="36" customFormat="1" x14ac:dyDescent="0.25">
      <c r="A20" s="63"/>
      <c r="B20" s="64"/>
      <c r="C20" s="65"/>
      <c r="D20" s="66"/>
      <c r="E20" s="66"/>
      <c r="F20" s="67"/>
      <c r="G20" s="67"/>
      <c r="H20" s="68"/>
      <c r="I20" s="69"/>
    </row>
    <row r="21" spans="1:14" x14ac:dyDescent="0.25">
      <c r="A21" s="37" t="s">
        <v>1</v>
      </c>
      <c r="B21" s="38" t="s">
        <v>2</v>
      </c>
      <c r="C21" s="38" t="s">
        <v>9</v>
      </c>
      <c r="D21" s="39" t="s">
        <v>10</v>
      </c>
      <c r="E21" s="39" t="s">
        <v>11</v>
      </c>
      <c r="F21" s="40" t="s">
        <v>12</v>
      </c>
      <c r="G21" s="40" t="s">
        <v>13</v>
      </c>
      <c r="H21" s="39" t="s">
        <v>3</v>
      </c>
      <c r="I21" s="41" t="s">
        <v>4</v>
      </c>
      <c r="N21" s="5"/>
    </row>
    <row r="22" spans="1:14" ht="18.75" x14ac:dyDescent="0.25">
      <c r="A22" s="42"/>
      <c r="B22" s="43" t="s">
        <v>26</v>
      </c>
      <c r="C22" s="44"/>
      <c r="D22" s="45"/>
      <c r="E22" s="45"/>
      <c r="F22" s="22"/>
      <c r="G22" s="22"/>
      <c r="H22" s="22"/>
      <c r="I22" s="46"/>
    </row>
    <row r="23" spans="1:14" x14ac:dyDescent="0.25">
      <c r="A23" s="42"/>
      <c r="B23" s="47" t="s">
        <v>53</v>
      </c>
      <c r="C23" s="47"/>
      <c r="D23" s="45"/>
      <c r="E23" s="45"/>
      <c r="F23" s="84"/>
      <c r="G23" s="84"/>
      <c r="H23" s="84"/>
      <c r="I23" s="85"/>
    </row>
    <row r="24" spans="1:14" s="71" customFormat="1" x14ac:dyDescent="0.25">
      <c r="A24" s="72">
        <v>1</v>
      </c>
      <c r="B24" s="79" t="s">
        <v>33</v>
      </c>
      <c r="C24" s="73" t="s">
        <v>34</v>
      </c>
      <c r="D24" s="74" t="s">
        <v>14</v>
      </c>
      <c r="E24" s="74">
        <v>1</v>
      </c>
      <c r="F24" s="86"/>
      <c r="G24" s="86"/>
      <c r="H24" s="86">
        <f>E24*F24</f>
        <v>0</v>
      </c>
      <c r="I24" s="87">
        <f>E24*G24</f>
        <v>0</v>
      </c>
    </row>
    <row r="25" spans="1:14" s="71" customFormat="1" ht="30" x14ac:dyDescent="0.25">
      <c r="A25" s="72">
        <f>A24+1</f>
        <v>2</v>
      </c>
      <c r="B25" s="79" t="s">
        <v>35</v>
      </c>
      <c r="C25" s="73" t="s">
        <v>32</v>
      </c>
      <c r="D25" s="74" t="s">
        <v>14</v>
      </c>
      <c r="E25" s="74">
        <v>1</v>
      </c>
      <c r="F25" s="86"/>
      <c r="G25" s="86"/>
      <c r="H25" s="86">
        <f t="shared" ref="H25:H51" si="0">E25*F25</f>
        <v>0</v>
      </c>
      <c r="I25" s="87">
        <f t="shared" ref="I25:I51" si="1">E25*G25</f>
        <v>0</v>
      </c>
    </row>
    <row r="26" spans="1:14" s="71" customFormat="1" x14ac:dyDescent="0.25">
      <c r="A26" s="72">
        <f t="shared" ref="A26:A51" si="2">A25+1</f>
        <v>3</v>
      </c>
      <c r="B26" s="79" t="s">
        <v>36</v>
      </c>
      <c r="C26" s="73" t="s">
        <v>37</v>
      </c>
      <c r="D26" s="74" t="s">
        <v>14</v>
      </c>
      <c r="E26" s="74">
        <v>1</v>
      </c>
      <c r="F26" s="86"/>
      <c r="G26" s="86"/>
      <c r="H26" s="86">
        <f t="shared" si="0"/>
        <v>0</v>
      </c>
      <c r="I26" s="87">
        <f t="shared" si="1"/>
        <v>0</v>
      </c>
    </row>
    <row r="27" spans="1:14" s="71" customFormat="1" x14ac:dyDescent="0.25">
      <c r="A27" s="72">
        <f t="shared" si="2"/>
        <v>4</v>
      </c>
      <c r="B27" s="79" t="s">
        <v>39</v>
      </c>
      <c r="C27" s="73" t="s">
        <v>38</v>
      </c>
      <c r="D27" s="74" t="s">
        <v>14</v>
      </c>
      <c r="E27" s="74">
        <v>2</v>
      </c>
      <c r="F27" s="86"/>
      <c r="G27" s="86"/>
      <c r="H27" s="86">
        <f t="shared" si="0"/>
        <v>0</v>
      </c>
      <c r="I27" s="87">
        <f t="shared" si="1"/>
        <v>0</v>
      </c>
    </row>
    <row r="28" spans="1:14" s="71" customFormat="1" x14ac:dyDescent="0.25">
      <c r="A28" s="72">
        <f t="shared" si="2"/>
        <v>5</v>
      </c>
      <c r="B28" s="79" t="s">
        <v>27</v>
      </c>
      <c r="C28" s="73" t="s">
        <v>28</v>
      </c>
      <c r="D28" s="75" t="s">
        <v>14</v>
      </c>
      <c r="E28" s="74">
        <v>42</v>
      </c>
      <c r="F28" s="86"/>
      <c r="G28" s="86"/>
      <c r="H28" s="86">
        <f t="shared" si="0"/>
        <v>0</v>
      </c>
      <c r="I28" s="87">
        <f t="shared" si="1"/>
        <v>0</v>
      </c>
    </row>
    <row r="29" spans="1:14" s="71" customFormat="1" x14ac:dyDescent="0.25">
      <c r="A29" s="72">
        <f t="shared" si="2"/>
        <v>6</v>
      </c>
      <c r="B29" s="79" t="s">
        <v>40</v>
      </c>
      <c r="C29" s="73" t="s">
        <v>41</v>
      </c>
      <c r="D29" s="75" t="s">
        <v>14</v>
      </c>
      <c r="E29" s="74">
        <v>3</v>
      </c>
      <c r="F29" s="86"/>
      <c r="G29" s="86"/>
      <c r="H29" s="86">
        <f t="shared" si="0"/>
        <v>0</v>
      </c>
      <c r="I29" s="87">
        <f t="shared" si="1"/>
        <v>0</v>
      </c>
    </row>
    <row r="30" spans="1:14" x14ac:dyDescent="0.25">
      <c r="A30" s="72">
        <f t="shared" si="2"/>
        <v>7</v>
      </c>
      <c r="B30" s="79" t="s">
        <v>29</v>
      </c>
      <c r="C30" s="73" t="s">
        <v>44</v>
      </c>
      <c r="D30" s="75" t="s">
        <v>14</v>
      </c>
      <c r="E30" s="74">
        <f>SUM(E28:E29)</f>
        <v>45</v>
      </c>
      <c r="F30" s="86"/>
      <c r="G30" s="86"/>
      <c r="H30" s="86">
        <f t="shared" si="0"/>
        <v>0</v>
      </c>
      <c r="I30" s="87">
        <f t="shared" si="1"/>
        <v>0</v>
      </c>
    </row>
    <row r="31" spans="1:14" x14ac:dyDescent="0.25">
      <c r="A31" s="72">
        <f t="shared" si="2"/>
        <v>8</v>
      </c>
      <c r="B31" s="79" t="s">
        <v>30</v>
      </c>
      <c r="C31" s="73" t="s">
        <v>31</v>
      </c>
      <c r="D31" s="75" t="s">
        <v>14</v>
      </c>
      <c r="E31" s="74">
        <v>10</v>
      </c>
      <c r="F31" s="86"/>
      <c r="G31" s="86"/>
      <c r="H31" s="86">
        <f t="shared" si="0"/>
        <v>0</v>
      </c>
      <c r="I31" s="87">
        <f t="shared" si="1"/>
        <v>0</v>
      </c>
    </row>
    <row r="32" spans="1:14" x14ac:dyDescent="0.25">
      <c r="A32" s="72">
        <f t="shared" si="2"/>
        <v>9</v>
      </c>
      <c r="B32" s="79" t="s">
        <v>43</v>
      </c>
      <c r="C32" s="73" t="s">
        <v>42</v>
      </c>
      <c r="D32" s="75" t="s">
        <v>14</v>
      </c>
      <c r="E32" s="74">
        <v>19</v>
      </c>
      <c r="F32" s="86"/>
      <c r="G32" s="86"/>
      <c r="H32" s="86">
        <f t="shared" si="0"/>
        <v>0</v>
      </c>
      <c r="I32" s="87">
        <f t="shared" si="1"/>
        <v>0</v>
      </c>
    </row>
    <row r="33" spans="1:9" ht="30" x14ac:dyDescent="0.25">
      <c r="A33" s="72">
        <f t="shared" si="2"/>
        <v>10</v>
      </c>
      <c r="B33" s="80" t="s">
        <v>45</v>
      </c>
      <c r="C33" s="76" t="s">
        <v>46</v>
      </c>
      <c r="D33" s="77" t="s">
        <v>14</v>
      </c>
      <c r="E33" s="78">
        <v>10</v>
      </c>
      <c r="F33" s="86"/>
      <c r="G33" s="88"/>
      <c r="H33" s="86">
        <f t="shared" si="0"/>
        <v>0</v>
      </c>
      <c r="I33" s="87">
        <f t="shared" si="1"/>
        <v>0</v>
      </c>
    </row>
    <row r="34" spans="1:9" x14ac:dyDescent="0.25">
      <c r="A34" s="72">
        <f t="shared" si="2"/>
        <v>11</v>
      </c>
      <c r="B34" s="80" t="s">
        <v>48</v>
      </c>
      <c r="C34" s="76" t="s">
        <v>47</v>
      </c>
      <c r="D34" s="77" t="s">
        <v>14</v>
      </c>
      <c r="E34" s="78">
        <v>5</v>
      </c>
      <c r="F34" s="86"/>
      <c r="G34" s="88"/>
      <c r="H34" s="86">
        <f t="shared" si="0"/>
        <v>0</v>
      </c>
      <c r="I34" s="87">
        <f t="shared" si="1"/>
        <v>0</v>
      </c>
    </row>
    <row r="35" spans="1:9" ht="30" x14ac:dyDescent="0.25">
      <c r="A35" s="72">
        <f t="shared" si="2"/>
        <v>12</v>
      </c>
      <c r="B35" s="80" t="s">
        <v>50</v>
      </c>
      <c r="C35" s="76" t="s">
        <v>49</v>
      </c>
      <c r="D35" s="77" t="s">
        <v>14</v>
      </c>
      <c r="E35" s="78">
        <v>2</v>
      </c>
      <c r="F35" s="86"/>
      <c r="G35" s="88"/>
      <c r="H35" s="86">
        <f t="shared" si="0"/>
        <v>0</v>
      </c>
      <c r="I35" s="87">
        <f t="shared" si="1"/>
        <v>0</v>
      </c>
    </row>
    <row r="36" spans="1:9" x14ac:dyDescent="0.25">
      <c r="A36" s="72">
        <f t="shared" si="2"/>
        <v>13</v>
      </c>
      <c r="B36" s="79" t="s">
        <v>39</v>
      </c>
      <c r="C36" s="73" t="s">
        <v>38</v>
      </c>
      <c r="D36" s="74" t="s">
        <v>14</v>
      </c>
      <c r="E36" s="74">
        <f>E35*2</f>
        <v>4</v>
      </c>
      <c r="F36" s="86"/>
      <c r="G36" s="86"/>
      <c r="H36" s="86">
        <f t="shared" si="0"/>
        <v>0</v>
      </c>
      <c r="I36" s="87">
        <f t="shared" si="1"/>
        <v>0</v>
      </c>
    </row>
    <row r="37" spans="1:9" ht="30" x14ac:dyDescent="0.25">
      <c r="A37" s="72">
        <f t="shared" si="2"/>
        <v>14</v>
      </c>
      <c r="B37" s="83" t="s">
        <v>54</v>
      </c>
      <c r="C37" s="52" t="s">
        <v>55</v>
      </c>
      <c r="D37" s="50" t="s">
        <v>14</v>
      </c>
      <c r="E37" s="51">
        <v>6</v>
      </c>
      <c r="F37" s="22"/>
      <c r="G37" s="89"/>
      <c r="H37" s="86">
        <f t="shared" si="0"/>
        <v>0</v>
      </c>
      <c r="I37" s="87">
        <f t="shared" si="1"/>
        <v>0</v>
      </c>
    </row>
    <row r="38" spans="1:9" x14ac:dyDescent="0.25">
      <c r="A38" s="72"/>
      <c r="B38" s="47" t="s">
        <v>15</v>
      </c>
      <c r="C38" s="47"/>
      <c r="D38" s="50"/>
      <c r="E38" s="51"/>
      <c r="F38" s="22"/>
      <c r="G38" s="89"/>
      <c r="H38" s="86"/>
      <c r="I38" s="87"/>
    </row>
    <row r="39" spans="1:9" x14ac:dyDescent="0.25">
      <c r="A39" s="72">
        <v>15</v>
      </c>
      <c r="B39" s="81" t="s">
        <v>58</v>
      </c>
      <c r="C39" s="48" t="s">
        <v>57</v>
      </c>
      <c r="D39" s="50" t="s">
        <v>16</v>
      </c>
      <c r="E39" s="51">
        <v>650</v>
      </c>
      <c r="F39" s="22"/>
      <c r="G39" s="89"/>
      <c r="H39" s="86">
        <f t="shared" si="0"/>
        <v>0</v>
      </c>
      <c r="I39" s="87">
        <f t="shared" si="1"/>
        <v>0</v>
      </c>
    </row>
    <row r="40" spans="1:9" x14ac:dyDescent="0.25">
      <c r="A40" s="72">
        <f t="shared" si="2"/>
        <v>16</v>
      </c>
      <c r="B40" s="81" t="s">
        <v>59</v>
      </c>
      <c r="C40" s="48" t="s">
        <v>56</v>
      </c>
      <c r="D40" s="50" t="s">
        <v>16</v>
      </c>
      <c r="E40" s="51">
        <v>300</v>
      </c>
      <c r="F40" s="22"/>
      <c r="G40" s="89"/>
      <c r="H40" s="86">
        <f t="shared" si="0"/>
        <v>0</v>
      </c>
      <c r="I40" s="87">
        <f t="shared" si="1"/>
        <v>0</v>
      </c>
    </row>
    <row r="41" spans="1:9" x14ac:dyDescent="0.25">
      <c r="A41" s="72">
        <f t="shared" si="2"/>
        <v>17</v>
      </c>
      <c r="B41" s="81" t="s">
        <v>60</v>
      </c>
      <c r="C41" s="48"/>
      <c r="D41" s="50" t="s">
        <v>16</v>
      </c>
      <c r="E41" s="51">
        <f>E39/2</f>
        <v>325</v>
      </c>
      <c r="F41" s="22"/>
      <c r="G41" s="89"/>
      <c r="H41" s="86">
        <f t="shared" si="0"/>
        <v>0</v>
      </c>
      <c r="I41" s="87">
        <f t="shared" si="1"/>
        <v>0</v>
      </c>
    </row>
    <row r="42" spans="1:9" x14ac:dyDescent="0.25">
      <c r="A42" s="72">
        <f t="shared" si="2"/>
        <v>18</v>
      </c>
      <c r="B42" s="83" t="s">
        <v>61</v>
      </c>
      <c r="C42" s="52"/>
      <c r="D42" s="50" t="s">
        <v>14</v>
      </c>
      <c r="E42" s="51">
        <f>(E39+E40-E41)*2</f>
        <v>1250</v>
      </c>
      <c r="F42" s="22"/>
      <c r="G42" s="89"/>
      <c r="H42" s="86">
        <f t="shared" si="0"/>
        <v>0</v>
      </c>
      <c r="I42" s="87">
        <f t="shared" si="1"/>
        <v>0</v>
      </c>
    </row>
    <row r="43" spans="1:9" x14ac:dyDescent="0.25">
      <c r="A43" s="72"/>
      <c r="B43" s="47" t="s">
        <v>17</v>
      </c>
      <c r="C43" s="47"/>
      <c r="D43" s="50"/>
      <c r="E43" s="51"/>
      <c r="F43" s="22"/>
      <c r="G43" s="89"/>
      <c r="H43" s="86"/>
      <c r="I43" s="87"/>
    </row>
    <row r="44" spans="1:9" x14ac:dyDescent="0.25">
      <c r="A44" s="72">
        <v>19</v>
      </c>
      <c r="B44" s="81" t="s">
        <v>18</v>
      </c>
      <c r="C44" s="48"/>
      <c r="D44" s="49" t="s">
        <v>19</v>
      </c>
      <c r="E44" s="45">
        <v>1</v>
      </c>
      <c r="F44" s="22"/>
      <c r="G44" s="89"/>
      <c r="H44" s="86">
        <f t="shared" si="0"/>
        <v>0</v>
      </c>
      <c r="I44" s="87">
        <f t="shared" si="1"/>
        <v>0</v>
      </c>
    </row>
    <row r="45" spans="1:9" x14ac:dyDescent="0.25">
      <c r="A45" s="72">
        <f t="shared" si="2"/>
        <v>20</v>
      </c>
      <c r="B45" s="81" t="s">
        <v>20</v>
      </c>
      <c r="C45" s="48"/>
      <c r="D45" s="49" t="s">
        <v>19</v>
      </c>
      <c r="E45" s="45">
        <v>1</v>
      </c>
      <c r="F45" s="22"/>
      <c r="G45" s="89"/>
      <c r="H45" s="86">
        <f t="shared" si="0"/>
        <v>0</v>
      </c>
      <c r="I45" s="87">
        <f t="shared" si="1"/>
        <v>0</v>
      </c>
    </row>
    <row r="46" spans="1:9" x14ac:dyDescent="0.25">
      <c r="A46" s="72">
        <f t="shared" si="2"/>
        <v>21</v>
      </c>
      <c r="B46" s="81" t="s">
        <v>21</v>
      </c>
      <c r="C46" s="48"/>
      <c r="D46" s="49" t="s">
        <v>19</v>
      </c>
      <c r="E46" s="45">
        <v>1</v>
      </c>
      <c r="F46" s="22"/>
      <c r="G46" s="89"/>
      <c r="H46" s="86">
        <f t="shared" si="0"/>
        <v>0</v>
      </c>
      <c r="I46" s="87">
        <f t="shared" si="1"/>
        <v>0</v>
      </c>
    </row>
    <row r="47" spans="1:9" x14ac:dyDescent="0.25">
      <c r="A47" s="72">
        <f t="shared" si="2"/>
        <v>22</v>
      </c>
      <c r="B47" s="81" t="s">
        <v>62</v>
      </c>
      <c r="C47" s="48"/>
      <c r="D47" s="49" t="s">
        <v>19</v>
      </c>
      <c r="E47" s="45">
        <v>1</v>
      </c>
      <c r="F47" s="22"/>
      <c r="G47" s="89"/>
      <c r="H47" s="86">
        <f t="shared" si="0"/>
        <v>0</v>
      </c>
      <c r="I47" s="87">
        <f t="shared" si="1"/>
        <v>0</v>
      </c>
    </row>
    <row r="48" spans="1:9" x14ac:dyDescent="0.25">
      <c r="A48" s="72">
        <f t="shared" si="2"/>
        <v>23</v>
      </c>
      <c r="B48" s="81" t="s">
        <v>22</v>
      </c>
      <c r="C48" s="48"/>
      <c r="D48" s="49" t="s">
        <v>19</v>
      </c>
      <c r="E48" s="45">
        <v>1</v>
      </c>
      <c r="F48" s="22"/>
      <c r="G48" s="89"/>
      <c r="H48" s="86">
        <f t="shared" si="0"/>
        <v>0</v>
      </c>
      <c r="I48" s="87">
        <f t="shared" si="1"/>
        <v>0</v>
      </c>
    </row>
    <row r="49" spans="1:9" x14ac:dyDescent="0.25">
      <c r="A49" s="72">
        <f t="shared" si="2"/>
        <v>24</v>
      </c>
      <c r="B49" s="81" t="s">
        <v>23</v>
      </c>
      <c r="C49" s="48"/>
      <c r="D49" s="49" t="s">
        <v>19</v>
      </c>
      <c r="E49" s="45">
        <v>1</v>
      </c>
      <c r="F49" s="22"/>
      <c r="G49" s="89"/>
      <c r="H49" s="86">
        <f t="shared" si="0"/>
        <v>0</v>
      </c>
      <c r="I49" s="87">
        <f t="shared" si="1"/>
        <v>0</v>
      </c>
    </row>
    <row r="50" spans="1:9" x14ac:dyDescent="0.25">
      <c r="A50" s="72">
        <f t="shared" si="2"/>
        <v>25</v>
      </c>
      <c r="B50" s="81" t="s">
        <v>24</v>
      </c>
      <c r="C50" s="48"/>
      <c r="D50" s="49" t="s">
        <v>19</v>
      </c>
      <c r="E50" s="45">
        <v>1</v>
      </c>
      <c r="F50" s="22"/>
      <c r="G50" s="89"/>
      <c r="H50" s="86">
        <f t="shared" si="0"/>
        <v>0</v>
      </c>
      <c r="I50" s="87">
        <f t="shared" si="1"/>
        <v>0</v>
      </c>
    </row>
    <row r="51" spans="1:9" x14ac:dyDescent="0.25">
      <c r="A51" s="72">
        <f t="shared" si="2"/>
        <v>26</v>
      </c>
      <c r="B51" s="81" t="s">
        <v>25</v>
      </c>
      <c r="C51" s="48"/>
      <c r="D51" s="49" t="s">
        <v>19</v>
      </c>
      <c r="E51" s="45">
        <v>1</v>
      </c>
      <c r="F51" s="22"/>
      <c r="G51" s="89"/>
      <c r="H51" s="86">
        <f t="shared" si="0"/>
        <v>0</v>
      </c>
      <c r="I51" s="87">
        <f t="shared" si="1"/>
        <v>0</v>
      </c>
    </row>
    <row r="52" spans="1:9" x14ac:dyDescent="0.25">
      <c r="A52" s="16"/>
      <c r="B52" s="82" t="s">
        <v>64</v>
      </c>
      <c r="C52" s="53"/>
      <c r="D52" s="54"/>
      <c r="E52" s="54"/>
      <c r="F52" s="90"/>
      <c r="G52" s="90"/>
      <c r="H52" s="55">
        <f>SUM(H24:H51)</f>
        <v>0</v>
      </c>
      <c r="I52" s="70">
        <f>SUM(I24:I51)</f>
        <v>0</v>
      </c>
    </row>
  </sheetData>
  <mergeCells count="9">
    <mergeCell ref="A10:B10"/>
    <mergeCell ref="G10:I10"/>
    <mergeCell ref="H15:I15"/>
    <mergeCell ref="A18:I18"/>
    <mergeCell ref="A4:I4"/>
    <mergeCell ref="A6:I6"/>
    <mergeCell ref="A7:I7"/>
    <mergeCell ref="A8:I8"/>
    <mergeCell ref="A9:I9"/>
  </mergeCells>
  <pageMargins left="0.70833333333333304" right="0.70833333333333304" top="0.78749999999999998" bottom="0.78749999999999998" header="0.51180555555555496" footer="0.51180555555555496"/>
  <pageSetup paperSize="9" scale="74" firstPageNumber="0" fitToHeight="0" orientation="landscape" horizontalDpi="300" verticalDpi="300" r:id="rId1"/>
  <rowBreaks count="1" manualBreakCount="1">
    <brk id="18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16</vt:i4>
      </vt:variant>
    </vt:vector>
  </HeadingPairs>
  <TitlesOfParts>
    <vt:vector size="17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Jan Beran</cp:lastModifiedBy>
  <cp:revision>18</cp:revision>
  <cp:lastPrinted>2017-10-27T03:19:58Z</cp:lastPrinted>
  <dcterms:created xsi:type="dcterms:W3CDTF">2017-04-18T07:54:55Z</dcterms:created>
  <dcterms:modified xsi:type="dcterms:W3CDTF">2018-03-09T12:54:14Z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